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ří\OneDrive\Blog\"/>
    </mc:Choice>
  </mc:AlternateContent>
  <bookViews>
    <workbookView xWindow="0" yWindow="0" windowWidth="28800" windowHeight="11610" activeTab="1"/>
  </bookViews>
  <sheets>
    <sheet name="Oboustranný" sheetId="1" r:id="rId1"/>
    <sheet name="t-test vs z-test" sheetId="7" r:id="rId2"/>
    <sheet name="Levostranný" sheetId="2" r:id="rId3"/>
    <sheet name="Pravostranný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E12" i="7"/>
  <c r="E11" i="7"/>
  <c r="D4" i="7"/>
  <c r="D3" i="7"/>
  <c r="D2" i="7"/>
  <c r="D11" i="7" s="1"/>
  <c r="C13" i="1"/>
  <c r="D13" i="7" l="1"/>
  <c r="D14" i="7" s="1"/>
  <c r="E13" i="7"/>
  <c r="E14" i="7" s="1"/>
  <c r="D12" i="7"/>
  <c r="D10" i="2" l="1"/>
  <c r="E4" i="4" l="1"/>
  <c r="E4" i="2"/>
  <c r="D4" i="4"/>
  <c r="D4" i="2"/>
  <c r="E10" i="1"/>
  <c r="E4" i="1" l="1"/>
  <c r="D11" i="1"/>
  <c r="D10" i="1" l="1"/>
  <c r="D4" i="1" l="1"/>
  <c r="D3" i="4" l="1"/>
  <c r="D2" i="4"/>
  <c r="E9" i="4" l="1"/>
  <c r="D9" i="4"/>
  <c r="D8" i="4"/>
  <c r="E8" i="4"/>
  <c r="D3" i="2"/>
  <c r="D2" i="2"/>
  <c r="E8" i="2" l="1"/>
  <c r="D8" i="2"/>
  <c r="E9" i="2"/>
  <c r="D9" i="2"/>
  <c r="C13" i="4"/>
  <c r="E10" i="4"/>
  <c r="D3" i="1"/>
  <c r="D2" i="1"/>
  <c r="E10" i="2" l="1"/>
  <c r="C13" i="2"/>
  <c r="E9" i="1"/>
  <c r="D9" i="1"/>
  <c r="D8" i="1"/>
  <c r="E8" i="1"/>
  <c r="E11" i="1" l="1"/>
</calcChain>
</file>

<file path=xl/sharedStrings.xml><?xml version="1.0" encoding="utf-8"?>
<sst xmlns="http://schemas.openxmlformats.org/spreadsheetml/2006/main" count="57" uniqueCount="22">
  <si>
    <t>Počet pozorování</t>
  </si>
  <si>
    <t>Průměr pozorování</t>
  </si>
  <si>
    <t>Kritický obor</t>
  </si>
  <si>
    <t>Dolní hranice</t>
  </si>
  <si>
    <t>Horní hranice</t>
  </si>
  <si>
    <t>Hodnota statistiky</t>
  </si>
  <si>
    <t>Teoretická střední hodnota</t>
  </si>
  <si>
    <t>Hladina významnosti</t>
  </si>
  <si>
    <t>Parametr testu</t>
  </si>
  <si>
    <t>Hodnota</t>
  </si>
  <si>
    <t>p-hodnota testu</t>
  </si>
  <si>
    <t>Nulová hypotéza</t>
  </si>
  <si>
    <t>Alternativní hypotéza</t>
  </si>
  <si>
    <t>μ = 190</t>
  </si>
  <si>
    <t>μ &lt; 190</t>
  </si>
  <si>
    <t>Hranice kritického oboru</t>
  </si>
  <si>
    <t>μ &gt; 190</t>
  </si>
  <si>
    <t>Výběrová směrodatná odchylka</t>
  </si>
  <si>
    <t>z-test</t>
  </si>
  <si>
    <t>t-test</t>
  </si>
  <si>
    <t>Skutečná směrodatná odchylka</t>
  </si>
  <si>
    <t>Odhad směrodatné odchylky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</si>
</sst>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11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0" fontId="5" fillId="0" borderId="0" xfId="0" applyFont="1"/>
    <xf numFmtId="2" fontId="4" fillId="0" borderId="0" xfId="0" applyNumberFormat="1" applyFont="1"/>
    <xf numFmtId="164" fontId="0" fillId="0" borderId="0" xfId="0" applyNumberFormat="1"/>
    <xf numFmtId="0" fontId="2" fillId="2" borderId="2" xfId="1" applyAlignment="1">
      <alignment horizontal="center"/>
    </xf>
  </cellXfs>
  <cellStyles count="4">
    <cellStyle name="Normální" xfId="0" builtinId="0"/>
    <cellStyle name="Poznámka" xfId="3" builtinId="10"/>
    <cellStyle name="Výpočet" xfId="2" builtinId="22"/>
    <cellStyle name="Výstup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1" sqref="D11"/>
    </sheetView>
  </sheetViews>
  <sheetFormatPr defaultRowHeight="15" x14ac:dyDescent="0.25"/>
  <cols>
    <col min="3" max="3" width="29.28515625" bestFit="1" customWidth="1"/>
  </cols>
  <sheetData>
    <row r="1" spans="1:5" x14ac:dyDescent="0.25">
      <c r="A1">
        <v>189.33853359834757</v>
      </c>
      <c r="C1" s="1" t="s">
        <v>8</v>
      </c>
      <c r="D1" s="1" t="s">
        <v>9</v>
      </c>
    </row>
    <row r="2" spans="1:5" x14ac:dyDescent="0.25">
      <c r="A2">
        <v>189.74309105255088</v>
      </c>
      <c r="C2" s="1" t="s">
        <v>0</v>
      </c>
      <c r="D2" s="5">
        <f>COUNT(A1:A20)</f>
        <v>20</v>
      </c>
    </row>
    <row r="3" spans="1:5" x14ac:dyDescent="0.25">
      <c r="A3">
        <v>190.86366299001384</v>
      </c>
      <c r="C3" s="1" t="s">
        <v>1</v>
      </c>
      <c r="D3" s="2">
        <f>AVERAGE(A1:A20)</f>
        <v>189.89344280493242</v>
      </c>
    </row>
    <row r="4" spans="1:5" x14ac:dyDescent="0.25">
      <c r="A4">
        <v>189.96146414105169</v>
      </c>
      <c r="C4" s="1" t="s">
        <v>17</v>
      </c>
      <c r="D4" s="2">
        <f>_xlfn.STDEV.S(A1:A20)</f>
        <v>0.51800036951168671</v>
      </c>
      <c r="E4" s="2">
        <f>STDEV(A1:A20)</f>
        <v>0.51800036951168671</v>
      </c>
    </row>
    <row r="5" spans="1:5" x14ac:dyDescent="0.25">
      <c r="A5">
        <v>188.87854755797889</v>
      </c>
      <c r="C5" s="1" t="s">
        <v>6</v>
      </c>
      <c r="D5" s="2">
        <v>190</v>
      </c>
    </row>
    <row r="6" spans="1:5" x14ac:dyDescent="0.25">
      <c r="A6">
        <v>189.48750541989284</v>
      </c>
      <c r="C6" s="1" t="s">
        <v>7</v>
      </c>
      <c r="D6" s="2">
        <v>0.05</v>
      </c>
    </row>
    <row r="7" spans="1:5" x14ac:dyDescent="0.25">
      <c r="A7">
        <v>190.69666839408455</v>
      </c>
      <c r="C7" s="1" t="s">
        <v>2</v>
      </c>
      <c r="D7" s="3"/>
    </row>
    <row r="8" spans="1:5" x14ac:dyDescent="0.25">
      <c r="A8">
        <v>189.28478246147279</v>
      </c>
      <c r="C8" s="1" t="s">
        <v>3</v>
      </c>
      <c r="D8" s="4">
        <f>_xlfn.T.INV(D6/2,D2-1)</f>
        <v>-2.0930240544083096</v>
      </c>
      <c r="E8" s="4">
        <f>-TINV(D6,D2-1)</f>
        <v>-2.0930240544083096</v>
      </c>
    </row>
    <row r="9" spans="1:5" x14ac:dyDescent="0.25">
      <c r="A9">
        <v>190.26010070541815</v>
      </c>
      <c r="C9" s="1" t="s">
        <v>4</v>
      </c>
      <c r="D9" s="4">
        <f>_xlfn.T.INV(1-D6/2,D2-1)</f>
        <v>2.0930240544083087</v>
      </c>
      <c r="E9" s="4">
        <f>TINV(D6,D2-1)</f>
        <v>2.0930240544083096</v>
      </c>
    </row>
    <row r="10" spans="1:5" x14ac:dyDescent="0.25">
      <c r="A10">
        <v>190.20763934571733</v>
      </c>
      <c r="C10" s="1" t="s">
        <v>5</v>
      </c>
      <c r="D10" s="4">
        <f>(D3-D5)/D4*SQRT(D2)</f>
        <v>-0.91995738106298508</v>
      </c>
      <c r="E10" s="4">
        <f>(D3-D5)/E4*SQRT(D2)</f>
        <v>-0.91995738106298508</v>
      </c>
    </row>
    <row r="11" spans="1:5" x14ac:dyDescent="0.25">
      <c r="A11">
        <v>189.91197569215728</v>
      </c>
      <c r="C11" s="6" t="s">
        <v>10</v>
      </c>
      <c r="D11" s="4">
        <f>MIN(_xlfn.T.DIST(D10,D2-1,TRUE),_xlfn.T.DIST.RT(D10,D2-1))*2</f>
        <v>0.36912813190274485</v>
      </c>
      <c r="E11" s="4">
        <f>TDIST(ABS(D10),D2-1,2)</f>
        <v>0.36912813190274485</v>
      </c>
    </row>
    <row r="12" spans="1:5" x14ac:dyDescent="0.25">
      <c r="A12">
        <v>189.61551225169387</v>
      </c>
    </row>
    <row r="13" spans="1:5" x14ac:dyDescent="0.25">
      <c r="A13">
        <v>190.51894062380597</v>
      </c>
      <c r="C13" s="10" t="str">
        <f>IF(D11&gt;D6,"Nezamítáme nulovou hypotézu","Zamítáme nulovou hypotézu")</f>
        <v>Nezamítáme nulovou hypotézu</v>
      </c>
      <c r="D13" s="10"/>
    </row>
    <row r="14" spans="1:5" x14ac:dyDescent="0.25">
      <c r="A14">
        <v>190.08495703696099</v>
      </c>
    </row>
    <row r="15" spans="1:5" x14ac:dyDescent="0.25">
      <c r="A15">
        <v>189.69049156334222</v>
      </c>
    </row>
    <row r="16" spans="1:5" x14ac:dyDescent="0.25">
      <c r="A16">
        <v>189.3820529198274</v>
      </c>
    </row>
    <row r="17" spans="1:1" x14ac:dyDescent="0.25">
      <c r="A17">
        <v>190.36838969208475</v>
      </c>
    </row>
    <row r="18" spans="1:1" x14ac:dyDescent="0.25">
      <c r="A18">
        <v>190.28833255782956</v>
      </c>
    </row>
    <row r="19" spans="1:1" x14ac:dyDescent="0.25">
      <c r="A19">
        <v>189.46560592434253</v>
      </c>
    </row>
    <row r="20" spans="1:1" x14ac:dyDescent="0.25">
      <c r="A20">
        <v>189.82060217007529</v>
      </c>
    </row>
  </sheetData>
  <mergeCells count="1"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11" sqref="C11"/>
    </sheetView>
  </sheetViews>
  <sheetFormatPr defaultRowHeight="15" x14ac:dyDescent="0.25"/>
  <cols>
    <col min="3" max="3" width="29.28515625" customWidth="1"/>
  </cols>
  <sheetData>
    <row r="1" spans="1:5" x14ac:dyDescent="0.25">
      <c r="A1">
        <v>189.80533545542275</v>
      </c>
      <c r="C1" s="1" t="s">
        <v>8</v>
      </c>
      <c r="D1" s="1" t="s">
        <v>9</v>
      </c>
    </row>
    <row r="2" spans="1:5" x14ac:dyDescent="0.25">
      <c r="A2">
        <v>190.63585191103047</v>
      </c>
      <c r="C2" s="1" t="s">
        <v>0</v>
      </c>
      <c r="D2" s="5">
        <f>COUNT(A1:A20)</f>
        <v>20</v>
      </c>
    </row>
    <row r="3" spans="1:5" x14ac:dyDescent="0.25">
      <c r="A3">
        <v>190.33984435478632</v>
      </c>
      <c r="C3" s="1" t="s">
        <v>1</v>
      </c>
      <c r="D3" s="2">
        <f>AVERAGE(A1:A20)</f>
        <v>190.26089708828434</v>
      </c>
    </row>
    <row r="4" spans="1:5" x14ac:dyDescent="0.25">
      <c r="A4">
        <v>190.21613261171441</v>
      </c>
      <c r="C4" s="1" t="s">
        <v>21</v>
      </c>
      <c r="D4" s="2">
        <f>_xlfn.STDEV.S(A1:A20)</f>
        <v>0.75850862384770257</v>
      </c>
    </row>
    <row r="5" spans="1:5" x14ac:dyDescent="0.25">
      <c r="A5">
        <v>189.89706140670168</v>
      </c>
      <c r="C5" s="6" t="s">
        <v>20</v>
      </c>
      <c r="D5" s="2">
        <v>0.5</v>
      </c>
    </row>
    <row r="6" spans="1:5" x14ac:dyDescent="0.25">
      <c r="A6">
        <v>190.69084337130479</v>
      </c>
      <c r="C6" s="1" t="s">
        <v>6</v>
      </c>
      <c r="D6" s="2">
        <v>190</v>
      </c>
    </row>
    <row r="7" spans="1:5" x14ac:dyDescent="0.25">
      <c r="A7">
        <v>190.69224399314552</v>
      </c>
      <c r="C7" s="1" t="s">
        <v>7</v>
      </c>
      <c r="D7" s="2">
        <v>0.05</v>
      </c>
    </row>
    <row r="8" spans="1:5" x14ac:dyDescent="0.25">
      <c r="A8">
        <v>190.75459212868881</v>
      </c>
    </row>
    <row r="9" spans="1:5" x14ac:dyDescent="0.25">
      <c r="A9">
        <v>192.05053681358694</v>
      </c>
    </row>
    <row r="10" spans="1:5" x14ac:dyDescent="0.25">
      <c r="A10">
        <v>190.03696329233352</v>
      </c>
      <c r="C10" s="1" t="s">
        <v>2</v>
      </c>
      <c r="D10" s="8" t="s">
        <v>19</v>
      </c>
      <c r="E10" s="1" t="s">
        <v>18</v>
      </c>
    </row>
    <row r="11" spans="1:5" x14ac:dyDescent="0.25">
      <c r="A11">
        <v>190.93894784160656</v>
      </c>
      <c r="C11" s="1" t="s">
        <v>3</v>
      </c>
      <c r="D11" s="4">
        <f>_xlfn.T.INV(D7/2,D2-1)</f>
        <v>-2.0930240544083096</v>
      </c>
      <c r="E11" s="4">
        <f>_xlfn.NORM.S.INV(D7/2)</f>
        <v>-1.9599639845400538</v>
      </c>
    </row>
    <row r="12" spans="1:5" x14ac:dyDescent="0.25">
      <c r="A12">
        <v>191.01906750362249</v>
      </c>
      <c r="C12" s="1" t="s">
        <v>4</v>
      </c>
      <c r="D12" s="4">
        <f>_xlfn.T.INV(1-D7/2,D2-1)</f>
        <v>2.0930240544083087</v>
      </c>
      <c r="E12" s="4">
        <f>_xlfn.NORM.S.INV(1-D7/2)</f>
        <v>1.9599639845400536</v>
      </c>
    </row>
    <row r="13" spans="1:5" x14ac:dyDescent="0.25">
      <c r="A13">
        <v>189.538707988651</v>
      </c>
      <c r="C13" s="1" t="s">
        <v>5</v>
      </c>
      <c r="D13" s="4">
        <f>(D3-D6)/D4*SQRT(D2)</f>
        <v>1.5382386071662613</v>
      </c>
      <c r="E13" s="4">
        <f>(D3-D6)/D5*SQRT(D2)</f>
        <v>2.3335344981421753</v>
      </c>
    </row>
    <row r="14" spans="1:5" x14ac:dyDescent="0.25">
      <c r="A14">
        <v>190.05890712575055</v>
      </c>
      <c r="C14" s="6" t="s">
        <v>10</v>
      </c>
      <c r="D14" s="4">
        <f>MIN(_xlfn.T.DIST(D13,D2-1,TRUE),_xlfn.T.DIST.RT(D13,D2-1))*2</f>
        <v>0.14047812867540282</v>
      </c>
      <c r="E14" s="4">
        <f>MIN(_xlfn.NORM.S.DIST(E13,TRUE),1-_xlfn.NORM.S.DIST(E13,TRUE))*2</f>
        <v>1.9620109890327031E-2</v>
      </c>
    </row>
    <row r="15" spans="1:5" x14ac:dyDescent="0.25">
      <c r="A15">
        <v>189.4055352269439</v>
      </c>
    </row>
    <row r="16" spans="1:5" x14ac:dyDescent="0.25">
      <c r="A16">
        <v>189.98506411404523</v>
      </c>
    </row>
    <row r="17" spans="1:1" x14ac:dyDescent="0.25">
      <c r="A17">
        <v>191.28727521743858</v>
      </c>
    </row>
    <row r="18" spans="1:1" x14ac:dyDescent="0.25">
      <c r="A18">
        <v>189.29354004936758</v>
      </c>
    </row>
    <row r="19" spans="1:1" x14ac:dyDescent="0.25">
      <c r="A19">
        <v>189.65943886283785</v>
      </c>
    </row>
    <row r="20" spans="1:1" x14ac:dyDescent="0.25">
      <c r="A20">
        <v>188.91205249670892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D8" sqref="D8"/>
    </sheetView>
  </sheetViews>
  <sheetFormatPr defaultRowHeight="15" x14ac:dyDescent="0.25"/>
  <cols>
    <col min="3" max="3" width="29.28515625" bestFit="1" customWidth="1"/>
    <col min="7" max="7" width="20.28515625" bestFit="1" customWidth="1"/>
  </cols>
  <sheetData>
    <row r="1" spans="1:8" x14ac:dyDescent="0.25">
      <c r="A1">
        <v>189.95439663886572</v>
      </c>
      <c r="C1" s="1" t="s">
        <v>8</v>
      </c>
      <c r="D1" s="1" t="s">
        <v>9</v>
      </c>
    </row>
    <row r="2" spans="1:8" x14ac:dyDescent="0.25">
      <c r="A2">
        <v>189.04384982225309</v>
      </c>
      <c r="C2" s="1" t="s">
        <v>0</v>
      </c>
      <c r="D2" s="5">
        <f>COUNT(A1:A20)</f>
        <v>20</v>
      </c>
      <c r="G2" t="s">
        <v>11</v>
      </c>
      <c r="H2" s="7" t="s">
        <v>13</v>
      </c>
    </row>
    <row r="3" spans="1:8" x14ac:dyDescent="0.25">
      <c r="A3">
        <v>190.23227239504848</v>
      </c>
      <c r="C3" s="1" t="s">
        <v>1</v>
      </c>
      <c r="D3" s="2">
        <f>AVERAGE(A1:A20)</f>
        <v>189.67761624968</v>
      </c>
      <c r="G3" t="s">
        <v>12</v>
      </c>
      <c r="H3" s="7" t="s">
        <v>14</v>
      </c>
    </row>
    <row r="4" spans="1:8" x14ac:dyDescent="0.25">
      <c r="A4">
        <v>190.30826971548521</v>
      </c>
      <c r="C4" s="1" t="s">
        <v>17</v>
      </c>
      <c r="D4" s="2">
        <f>_xlfn.STDEV.S(A1:A20)</f>
        <v>0.67654413841895034</v>
      </c>
      <c r="E4" s="2">
        <f>STDEV(A1:A20)</f>
        <v>0.67654413841895034</v>
      </c>
    </row>
    <row r="5" spans="1:8" x14ac:dyDescent="0.25">
      <c r="A5">
        <v>189.2070220393245</v>
      </c>
      <c r="C5" s="1" t="s">
        <v>6</v>
      </c>
      <c r="D5" s="2">
        <v>190</v>
      </c>
    </row>
    <row r="6" spans="1:8" x14ac:dyDescent="0.25">
      <c r="A6">
        <v>188.76127868598559</v>
      </c>
      <c r="C6" s="1" t="s">
        <v>7</v>
      </c>
      <c r="D6" s="2">
        <v>0.05</v>
      </c>
    </row>
    <row r="7" spans="1:8" x14ac:dyDescent="0.25">
      <c r="A7">
        <v>189.35393112688615</v>
      </c>
      <c r="C7" s="1" t="s">
        <v>2</v>
      </c>
      <c r="D7" s="3"/>
    </row>
    <row r="8" spans="1:8" x14ac:dyDescent="0.25">
      <c r="A8">
        <v>188.72575518717639</v>
      </c>
      <c r="C8" s="1" t="s">
        <v>15</v>
      </c>
      <c r="D8" s="4">
        <f>_xlfn.T.INV(D6,D2-1)</f>
        <v>-1.7291328115213698</v>
      </c>
      <c r="E8" s="4">
        <f>-TINV(2*D6,D2-1)</f>
        <v>-1.7291328115213698</v>
      </c>
    </row>
    <row r="9" spans="1:8" x14ac:dyDescent="0.25">
      <c r="A9">
        <v>189.97672149371937</v>
      </c>
      <c r="C9" s="1" t="s">
        <v>5</v>
      </c>
      <c r="D9" s="4">
        <f>(D3-D5)/D4*SQRT(D2)</f>
        <v>-2.1310419812119923</v>
      </c>
      <c r="E9" s="4">
        <f>(D3-D5)/E4*SQRT(D2)</f>
        <v>-2.1310419812119923</v>
      </c>
    </row>
    <row r="10" spans="1:8" x14ac:dyDescent="0.25">
      <c r="A10">
        <v>191.08616724143502</v>
      </c>
      <c r="C10" s="6" t="s">
        <v>10</v>
      </c>
      <c r="D10" s="4">
        <f>_xlfn.T.DIST(D9,D2-1,TRUE)</f>
        <v>2.3182865406606558E-2</v>
      </c>
      <c r="E10" s="4">
        <f>TDIST(ABS(D9),D2-1,1)</f>
        <v>2.3182865406606558E-2</v>
      </c>
    </row>
    <row r="11" spans="1:8" x14ac:dyDescent="0.25">
      <c r="A11">
        <v>190.02268360428133</v>
      </c>
    </row>
    <row r="12" spans="1:8" x14ac:dyDescent="0.25">
      <c r="A12">
        <v>188.80188330431992</v>
      </c>
    </row>
    <row r="13" spans="1:8" x14ac:dyDescent="0.25">
      <c r="A13">
        <v>189.46487333697149</v>
      </c>
      <c r="C13" s="10" t="str">
        <f>IF(D9&gt;D6,"Nezamítáme nulovou hypotézu","Zamítáme nulovou hypotézu")</f>
        <v>Zamítáme nulovou hypotézu</v>
      </c>
      <c r="D13" s="10"/>
    </row>
    <row r="14" spans="1:8" x14ac:dyDescent="0.25">
      <c r="A14">
        <v>190.00508294912578</v>
      </c>
    </row>
    <row r="15" spans="1:8" x14ac:dyDescent="0.25">
      <c r="A15">
        <v>189.2261671301705</v>
      </c>
    </row>
    <row r="16" spans="1:8" x14ac:dyDescent="0.25">
      <c r="A16">
        <v>189.9341719209653</v>
      </c>
    </row>
    <row r="17" spans="1:1" x14ac:dyDescent="0.25">
      <c r="A17">
        <v>190.42245597948494</v>
      </c>
    </row>
    <row r="18" spans="1:1" x14ac:dyDescent="0.25">
      <c r="A18">
        <v>189.5505917346847</v>
      </c>
    </row>
    <row r="19" spans="1:1" x14ac:dyDescent="0.25">
      <c r="A19">
        <v>190.59798663793771</v>
      </c>
    </row>
    <row r="20" spans="1:1" x14ac:dyDescent="0.25">
      <c r="A20">
        <v>188.87676404947996</v>
      </c>
    </row>
  </sheetData>
  <mergeCells count="1">
    <mergeCell ref="C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0" sqref="E10"/>
    </sheetView>
  </sheetViews>
  <sheetFormatPr defaultRowHeight="15" x14ac:dyDescent="0.25"/>
  <cols>
    <col min="3" max="3" width="29.28515625" bestFit="1" customWidth="1"/>
    <col min="7" max="7" width="20.28515625" customWidth="1"/>
  </cols>
  <sheetData>
    <row r="1" spans="1:8" x14ac:dyDescent="0.25">
      <c r="A1">
        <v>192.70181044470519</v>
      </c>
      <c r="C1" s="1" t="s">
        <v>8</v>
      </c>
      <c r="D1" s="1" t="s">
        <v>9</v>
      </c>
    </row>
    <row r="2" spans="1:8" x14ac:dyDescent="0.25">
      <c r="A2">
        <v>190.18102127796737</v>
      </c>
      <c r="C2" s="1" t="s">
        <v>0</v>
      </c>
      <c r="D2" s="5">
        <f>COUNT(A1:A20)</f>
        <v>20</v>
      </c>
      <c r="G2" t="s">
        <v>11</v>
      </c>
      <c r="H2" s="7" t="s">
        <v>13</v>
      </c>
    </row>
    <row r="3" spans="1:8" x14ac:dyDescent="0.25">
      <c r="A3">
        <v>191.43933812069008</v>
      </c>
      <c r="C3" s="1" t="s">
        <v>1</v>
      </c>
      <c r="D3" s="2">
        <f>AVERAGE(A1:A20)</f>
        <v>190.03759189439734</v>
      </c>
      <c r="G3" t="s">
        <v>12</v>
      </c>
      <c r="H3" s="7" t="s">
        <v>16</v>
      </c>
    </row>
    <row r="4" spans="1:8" x14ac:dyDescent="0.25">
      <c r="A4">
        <v>190.14331635611597</v>
      </c>
      <c r="C4" s="1" t="s">
        <v>17</v>
      </c>
      <c r="D4" s="2">
        <f>_xlfn.STDEV.S(A1:A20)</f>
        <v>1.2921420486900046</v>
      </c>
      <c r="E4" s="2">
        <f>STDEV(A1:A20)</f>
        <v>1.2921420486900046</v>
      </c>
    </row>
    <row r="5" spans="1:8" x14ac:dyDescent="0.25">
      <c r="A5">
        <v>191.31703927763738</v>
      </c>
      <c r="C5" s="1" t="s">
        <v>6</v>
      </c>
      <c r="D5" s="2">
        <v>190</v>
      </c>
    </row>
    <row r="6" spans="1:8" x14ac:dyDescent="0.25">
      <c r="A6">
        <v>191.25890619528946</v>
      </c>
      <c r="C6" s="1" t="s">
        <v>7</v>
      </c>
      <c r="D6" s="2">
        <v>0.05</v>
      </c>
    </row>
    <row r="7" spans="1:8" x14ac:dyDescent="0.25">
      <c r="A7">
        <v>187.49935523141176</v>
      </c>
      <c r="C7" s="1" t="s">
        <v>2</v>
      </c>
      <c r="D7" s="3"/>
    </row>
    <row r="8" spans="1:8" x14ac:dyDescent="0.25">
      <c r="A8">
        <v>190.93428752734326</v>
      </c>
      <c r="C8" s="1" t="s">
        <v>15</v>
      </c>
      <c r="D8" s="4">
        <f>_xlfn.T.INV(1-D6,D2-1)</f>
        <v>1.7291328115213698</v>
      </c>
      <c r="E8" s="4">
        <f>TINV(2*D6,D2-1)</f>
        <v>1.7291328115213698</v>
      </c>
    </row>
    <row r="9" spans="1:8" x14ac:dyDescent="0.25">
      <c r="A9">
        <v>189.12187558948062</v>
      </c>
      <c r="C9" s="1" t="s">
        <v>5</v>
      </c>
      <c r="D9" s="4">
        <f>(D3-D5)/D4*SQRT(D2)</f>
        <v>0.13010648691552062</v>
      </c>
      <c r="E9" s="4">
        <f>(D3-D5)/E4*SQRT(D2)</f>
        <v>0.13010648691552062</v>
      </c>
    </row>
    <row r="10" spans="1:8" x14ac:dyDescent="0.25">
      <c r="A10">
        <v>190.29765033104923</v>
      </c>
      <c r="C10" s="6" t="s">
        <v>10</v>
      </c>
      <c r="D10" s="4">
        <f>_xlfn.T.DIST.RT(D9,D2-1)</f>
        <v>0.44892488373637074</v>
      </c>
      <c r="E10" s="4">
        <f>TDIST(ABS(D9),D2-1,1)</f>
        <v>0.44892488373637074</v>
      </c>
    </row>
    <row r="11" spans="1:8" x14ac:dyDescent="0.25">
      <c r="A11">
        <v>187.89718458487187</v>
      </c>
      <c r="D11" s="9"/>
    </row>
    <row r="12" spans="1:8" x14ac:dyDescent="0.25">
      <c r="A12">
        <v>190.08834285836201</v>
      </c>
    </row>
    <row r="13" spans="1:8" x14ac:dyDescent="0.25">
      <c r="A13">
        <v>191.07932555692969</v>
      </c>
      <c r="C13" s="10" t="str">
        <f>IF(D10&gt;D6,"Nezamítáme nulovou hypotézu","Zamítáme nulovou hypotézu")</f>
        <v>Nezamítáme nulovou hypotézu</v>
      </c>
      <c r="D13" s="10"/>
    </row>
    <row r="14" spans="1:8" x14ac:dyDescent="0.25">
      <c r="A14">
        <v>190.27234500521445</v>
      </c>
    </row>
    <row r="15" spans="1:8" x14ac:dyDescent="0.25">
      <c r="A15">
        <v>188.87405010667862</v>
      </c>
    </row>
    <row r="16" spans="1:8" x14ac:dyDescent="0.25">
      <c r="A16">
        <v>190.94288770924322</v>
      </c>
    </row>
    <row r="17" spans="1:1" x14ac:dyDescent="0.25">
      <c r="A17">
        <v>188.59694253245834</v>
      </c>
    </row>
    <row r="18" spans="1:1" x14ac:dyDescent="0.25">
      <c r="A18">
        <v>189.51364907246898</v>
      </c>
    </row>
    <row r="19" spans="1:1" x14ac:dyDescent="0.25">
      <c r="A19">
        <v>189.29156683720066</v>
      </c>
    </row>
    <row r="20" spans="1:1" x14ac:dyDescent="0.25">
      <c r="A20">
        <v>189.30094327282859</v>
      </c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Oboustranný</vt:lpstr>
      <vt:lpstr>t-test vs z-test</vt:lpstr>
      <vt:lpstr>Levostranný</vt:lpstr>
      <vt:lpstr>Pravostranný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Jiří Pešík</cp:lastModifiedBy>
  <dcterms:created xsi:type="dcterms:W3CDTF">2017-04-01T13:35:25Z</dcterms:created>
  <dcterms:modified xsi:type="dcterms:W3CDTF">2017-06-18T16:33:38Z</dcterms:modified>
</cp:coreProperties>
</file>